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2"/>
  <workbookPr/>
  <mc:AlternateContent xmlns:mc="http://schemas.openxmlformats.org/markup-compatibility/2006">
    <mc:Choice Requires="x15">
      <x15ac:absPath xmlns:x15ac="http://schemas.microsoft.com/office/spreadsheetml/2010/11/ac" url="Z:\INNPULSA Y PTP\03 COL PRODUCTIVA\04 FINANCIEROS\02 PRESUPUESTO\12. REQUERIMIENTOS\Proposición 053-2024\"/>
    </mc:Choice>
  </mc:AlternateContent>
  <xr:revisionPtr revIDLastSave="0" documentId="13_ncr:1_{9B66872A-51E0-4E69-877F-7B54448D079D}" xr6:coauthVersionLast="47" xr6:coauthVersionMax="47" xr10:uidLastSave="{00000000-0000-0000-0000-000000000000}"/>
  <bookViews>
    <workbookView xWindow="-110" yWindow="-110" windowWidth="19420" windowHeight="10420" xr2:uid="{158C5BAC-92D7-48A5-AAD0-6B96812A436B}"/>
  </bookViews>
  <sheets>
    <sheet name="Gasto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H7" i="1" s="1"/>
  <c r="E23" i="1" l="1"/>
  <c r="F23" i="1"/>
  <c r="F22" i="1"/>
  <c r="G24" i="1"/>
  <c r="E22" i="1"/>
  <c r="D23" i="1"/>
  <c r="D22" i="1"/>
  <c r="G16" i="1"/>
  <c r="G15" i="1"/>
  <c r="F15" i="1"/>
  <c r="E15" i="1"/>
  <c r="D15" i="1"/>
  <c r="H14" i="1"/>
  <c r="H13" i="1"/>
  <c r="H15" i="1" s="1"/>
  <c r="G12" i="1"/>
  <c r="F12" i="1"/>
  <c r="E12" i="1"/>
  <c r="D12" i="1"/>
  <c r="H11" i="1"/>
  <c r="H10" i="1"/>
  <c r="H12" i="1" s="1"/>
  <c r="H8" i="1"/>
  <c r="F9" i="1"/>
  <c r="F16" i="1" s="1"/>
  <c r="E9" i="1"/>
  <c r="E16" i="1" s="1"/>
  <c r="D9" i="1"/>
  <c r="H22" i="1" l="1"/>
  <c r="D16" i="1"/>
  <c r="D24" i="1"/>
  <c r="F24" i="1"/>
  <c r="E24" i="1"/>
  <c r="H9" i="1"/>
  <c r="H16" i="1" s="1"/>
  <c r="H23" i="1"/>
  <c r="H24" i="1" l="1"/>
  <c r="I22" i="1" s="1"/>
  <c r="I23" i="1" l="1"/>
</calcChain>
</file>

<file path=xl/sharedStrings.xml><?xml version="1.0" encoding="utf-8"?>
<sst xmlns="http://schemas.openxmlformats.org/spreadsheetml/2006/main" count="37" uniqueCount="19">
  <si>
    <t>69166 PATRIMONIO AUTONOMO COLOMBIA PRODUCTIVA</t>
  </si>
  <si>
    <t>NUMERAL 2/ PRESUPUESTO DE GASTO 2024 CORTE 31/03/2024</t>
  </si>
  <si>
    <t>CIFRAS EN PESOS COP</t>
  </si>
  <si>
    <t>FUENTE</t>
  </si>
  <si>
    <t>TIPO DE GASTO</t>
  </si>
  <si>
    <t>RECURSOS ASIGNADOS EN EL 2024</t>
  </si>
  <si>
    <t xml:space="preserve">LIBERACIONES 2024	</t>
  </si>
  <si>
    <t xml:space="preserve">SALDOS VIGENCIAS ANTERIORES </t>
  </si>
  <si>
    <t>DISMINUCION DEL APROPIADO</t>
  </si>
  <si>
    <t>TOTAL PRESUPUESTO 2024</t>
  </si>
  <si>
    <t>Presupuesto General de la Nación/ Recursos Mincit</t>
  </si>
  <si>
    <t>Misional</t>
  </si>
  <si>
    <t>Operación</t>
  </si>
  <si>
    <t>Rendimientos financieros Recursos Mincit</t>
  </si>
  <si>
    <t>Recursos recibidos en administración por otras entidades / CONVENIOS</t>
  </si>
  <si>
    <t>GRAN TOTAL</t>
  </si>
  <si>
    <t>Acumulado por Tipo de Gasto</t>
  </si>
  <si>
    <t>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</si>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</sst>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.00_-;\-&quot;$&quot;\ * #,##0.00_-;_-&quot;$&quot;\ 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Segoe UI Semilight"/>
      <family val="2"/>
    </font>
    <font>
      <sz val="9"/>
      <color theme="1"/>
      <name val="Segoe UI Semilight"/>
      <family val="2"/>
    </font>
    <font>
      <b/>
      <sz val="9"/>
      <color theme="1"/>
      <name val="Segoe UI Semi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1" applyNumberFormat="1" applyFont="1" applyAlignment="1">
      <alignment horizontal="right" vertical="center" wrapText="1"/>
    </xf>
    <xf numFmtId="4" fontId="2" fillId="2" borderId="0" xfId="1" applyNumberFormat="1" applyFont="1" applyFill="1" applyAlignment="1">
      <alignment horizontal="right" vertical="center" wrapText="1"/>
    </xf>
    <xf numFmtId="0" fontId="4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4" fontId="4" fillId="3" borderId="0" xfId="1" applyNumberFormat="1" applyFont="1" applyFill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164" fontId="2" fillId="2" borderId="0" xfId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9" fontId="3" fillId="0" borderId="0" xfId="2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4" fontId="2" fillId="2" borderId="0" xfId="1" applyFont="1" applyFill="1" applyAlignment="1">
      <alignment horizontal="center" vertical="center"/>
    </xf>
    <xf numFmtId="4" fontId="3" fillId="0" borderId="0" xfId="1" applyNumberFormat="1" applyFont="1" applyFill="1" applyAlignment="1">
      <alignment horizontal="righ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86DD7-8EBD-4D6E-AE4D-FC2D65297561}">
  <dimension ref="B2:I24"/>
  <sheetViews>
    <sheetView showGridLines="0" tabSelected="1" workbookViewId="0">
      <selection activeCell="C6" sqref="C6"/>
    </sheetView>
  </sheetViews>
  <sheetFormatPr defaultColWidth="11.42578125" defaultRowHeight="14.45"/>
  <cols>
    <col min="2" max="2" width="63.5703125" customWidth="1"/>
    <col min="3" max="3" width="27.5703125" bestFit="1" customWidth="1"/>
    <col min="4" max="5" width="16.7109375" bestFit="1" customWidth="1"/>
    <col min="6" max="6" width="16.5703125" bestFit="1" customWidth="1"/>
    <col min="7" max="7" width="16.7109375" bestFit="1" customWidth="1"/>
    <col min="8" max="8" width="17.140625" bestFit="1" customWidth="1"/>
  </cols>
  <sheetData>
    <row r="2" spans="2:8">
      <c r="B2" s="5" t="s">
        <v>0</v>
      </c>
    </row>
    <row r="3" spans="2:8">
      <c r="B3" s="5" t="s">
        <v>1</v>
      </c>
    </row>
    <row r="4" spans="2:8">
      <c r="B4" s="5" t="s">
        <v>2</v>
      </c>
    </row>
    <row r="6" spans="2:8" ht="42"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8</v>
      </c>
      <c r="H6" s="1" t="s">
        <v>9</v>
      </c>
    </row>
    <row r="7" spans="2:8">
      <c r="B7" s="2" t="s">
        <v>10</v>
      </c>
      <c r="C7" s="2" t="s">
        <v>11</v>
      </c>
      <c r="D7" s="15">
        <v>1048372200</v>
      </c>
      <c r="E7" s="15">
        <v>1157651435.9299998</v>
      </c>
      <c r="F7" s="15">
        <f>28734554448.17-4738945515.78</f>
        <v>23995608932.389999</v>
      </c>
      <c r="G7" s="3">
        <v>0</v>
      </c>
      <c r="H7" s="3">
        <f>SUM(C7:G7)</f>
        <v>26201632568.32</v>
      </c>
    </row>
    <row r="8" spans="2:8">
      <c r="B8" s="2" t="s">
        <v>10</v>
      </c>
      <c r="C8" s="2" t="s">
        <v>12</v>
      </c>
      <c r="D8" s="15">
        <v>5500000000</v>
      </c>
      <c r="E8" s="15">
        <v>3909649.1</v>
      </c>
      <c r="F8" s="15">
        <f>801430446.87+4738945515.78</f>
        <v>5540375962.6499996</v>
      </c>
      <c r="G8" s="3">
        <v>0</v>
      </c>
      <c r="H8" s="3">
        <f>SUM(C8:G8)</f>
        <v>11044285611.75</v>
      </c>
    </row>
    <row r="9" spans="2:8">
      <c r="B9" s="6" t="s">
        <v>10</v>
      </c>
      <c r="C9" s="6"/>
      <c r="D9" s="7">
        <f>SUM(D7:D8)</f>
        <v>6548372200</v>
      </c>
      <c r="E9" s="7">
        <f t="shared" ref="E9:F9" si="0">SUM(E7:E8)</f>
        <v>1161561085.0299997</v>
      </c>
      <c r="F9" s="7">
        <f t="shared" si="0"/>
        <v>29535984895.040001</v>
      </c>
      <c r="G9" s="7">
        <v>0</v>
      </c>
      <c r="H9" s="7">
        <f>SUM(H7:H8)</f>
        <v>37245918180.07</v>
      </c>
    </row>
    <row r="10" spans="2:8">
      <c r="B10" s="2" t="s">
        <v>13</v>
      </c>
      <c r="C10" s="2" t="s">
        <v>11</v>
      </c>
      <c r="D10" s="3">
        <v>780195726.88</v>
      </c>
      <c r="E10" s="3">
        <v>0</v>
      </c>
      <c r="F10" s="3">
        <v>448224183.46000004</v>
      </c>
      <c r="G10" s="3">
        <v>0</v>
      </c>
      <c r="H10" s="3">
        <f>SUM(C10:G10)</f>
        <v>1228419910.3400002</v>
      </c>
    </row>
    <row r="11" spans="2:8">
      <c r="B11" s="2" t="s">
        <v>13</v>
      </c>
      <c r="C11" s="2" t="s">
        <v>12</v>
      </c>
      <c r="D11" s="3">
        <v>0</v>
      </c>
      <c r="E11" s="3">
        <v>0</v>
      </c>
      <c r="F11" s="3">
        <v>0</v>
      </c>
      <c r="G11" s="3"/>
      <c r="H11" s="3">
        <f>SUM(C11:G11)</f>
        <v>0</v>
      </c>
    </row>
    <row r="12" spans="2:8">
      <c r="B12" s="6" t="s">
        <v>13</v>
      </c>
      <c r="C12" s="6"/>
      <c r="D12" s="7">
        <f>SUM(D10:D11)</f>
        <v>780195726.88</v>
      </c>
      <c r="E12" s="7">
        <f t="shared" ref="E12:H12" si="1">SUM(E10:E11)</f>
        <v>0</v>
      </c>
      <c r="F12" s="7">
        <f t="shared" si="1"/>
        <v>448224183.46000004</v>
      </c>
      <c r="G12" s="7">
        <f t="shared" si="1"/>
        <v>0</v>
      </c>
      <c r="H12" s="7">
        <f t="shared" si="1"/>
        <v>1228419910.3400002</v>
      </c>
    </row>
    <row r="13" spans="2:8">
      <c r="B13" s="2" t="s">
        <v>14</v>
      </c>
      <c r="C13" s="2" t="s">
        <v>11</v>
      </c>
      <c r="D13" s="3">
        <v>3067299703</v>
      </c>
      <c r="E13" s="3">
        <v>8697182.2300000004</v>
      </c>
      <c r="F13" s="3">
        <v>20220962365.709999</v>
      </c>
      <c r="G13" s="3">
        <v>0</v>
      </c>
      <c r="H13" s="3">
        <f>SUM(C13:G13)</f>
        <v>23296959250.939999</v>
      </c>
    </row>
    <row r="14" spans="2:8">
      <c r="B14" s="2" t="s">
        <v>14</v>
      </c>
      <c r="C14" s="2" t="s">
        <v>12</v>
      </c>
      <c r="D14" s="3">
        <v>0</v>
      </c>
      <c r="E14" s="3">
        <v>0</v>
      </c>
      <c r="F14" s="3">
        <v>0</v>
      </c>
      <c r="G14" s="3">
        <v>0</v>
      </c>
      <c r="H14" s="3">
        <f>SUM(C14:G14)</f>
        <v>0</v>
      </c>
    </row>
    <row r="15" spans="2:8" ht="12.75" customHeight="1">
      <c r="B15" s="6" t="s">
        <v>14</v>
      </c>
      <c r="C15" s="6"/>
      <c r="D15" s="7">
        <f>SUM(D13:D14)</f>
        <v>3067299703</v>
      </c>
      <c r="E15" s="7">
        <f t="shared" ref="E15:G15" si="2">SUM(E13:E14)</f>
        <v>8697182.2300000004</v>
      </c>
      <c r="F15" s="7">
        <f t="shared" si="2"/>
        <v>20220962365.709999</v>
      </c>
      <c r="G15" s="7">
        <f t="shared" si="2"/>
        <v>0</v>
      </c>
      <c r="H15" s="7">
        <f>SUM(H13:H14)</f>
        <v>23296959250.939999</v>
      </c>
    </row>
    <row r="16" spans="2:8">
      <c r="B16" s="1" t="s">
        <v>15</v>
      </c>
      <c r="C16" s="1"/>
      <c r="D16" s="4">
        <f>+D9+D12+D15</f>
        <v>10395867629.880001</v>
      </c>
      <c r="E16" s="4">
        <f t="shared" ref="E16:H16" si="3">+E9+E12+E15</f>
        <v>1170258267.2599998</v>
      </c>
      <c r="F16" s="4">
        <f t="shared" si="3"/>
        <v>50205171444.209999</v>
      </c>
      <c r="G16" s="4">
        <f t="shared" si="3"/>
        <v>0</v>
      </c>
      <c r="H16" s="4">
        <f t="shared" si="3"/>
        <v>61771297341.350006</v>
      </c>
    </row>
    <row r="19" spans="3:9">
      <c r="C19" s="8" t="s">
        <v>16</v>
      </c>
    </row>
    <row r="21" spans="3:9" ht="42">
      <c r="C21" s="1" t="s">
        <v>4</v>
      </c>
      <c r="D21" s="1" t="s">
        <v>5</v>
      </c>
      <c r="E21" s="1" t="s">
        <v>6</v>
      </c>
      <c r="F21" s="1" t="s">
        <v>7</v>
      </c>
      <c r="G21" s="1" t="s">
        <v>8</v>
      </c>
      <c r="H21" s="1" t="s">
        <v>9</v>
      </c>
      <c r="I21" s="9" t="s">
        <v>17</v>
      </c>
    </row>
    <row r="22" spans="3:9">
      <c r="C22" s="2" t="s">
        <v>11</v>
      </c>
      <c r="D22" s="10">
        <f>+D7+D10+D13</f>
        <v>4895867629.8800001</v>
      </c>
      <c r="E22" s="10">
        <f>+E7+E10+E13</f>
        <v>1166348618.1599998</v>
      </c>
      <c r="F22" s="10">
        <f>F7+F10+F13</f>
        <v>44664795481.559998</v>
      </c>
      <c r="G22" s="10">
        <v>0</v>
      </c>
      <c r="H22" s="10">
        <f>SUM(D22:G22)</f>
        <v>50727011729.599998</v>
      </c>
      <c r="I22" s="11">
        <f>H22/H24</f>
        <v>0.82120683736462663</v>
      </c>
    </row>
    <row r="23" spans="3:9">
      <c r="C23" s="2" t="s">
        <v>12</v>
      </c>
      <c r="D23" s="10">
        <f>+D8+D11+D14</f>
        <v>5500000000</v>
      </c>
      <c r="E23" s="10">
        <f>+E8+E11+E14</f>
        <v>3909649.1</v>
      </c>
      <c r="F23" s="10">
        <f>+F8+F11+F14</f>
        <v>5540375962.6499996</v>
      </c>
      <c r="G23" s="10">
        <v>0</v>
      </c>
      <c r="H23" s="10">
        <f>SUM(D23:G23)</f>
        <v>11044285611.75</v>
      </c>
      <c r="I23" s="11">
        <f>+H23/H24</f>
        <v>0.17879316263537343</v>
      </c>
    </row>
    <row r="24" spans="3:9">
      <c r="C24" s="12" t="s">
        <v>18</v>
      </c>
      <c r="D24" s="13">
        <f>SUM(D22:D23)</f>
        <v>10395867629.880001</v>
      </c>
      <c r="E24" s="13">
        <f t="shared" ref="E24:H24" si="4">SUM(E22:E23)</f>
        <v>1170258267.2599998</v>
      </c>
      <c r="F24" s="13">
        <f t="shared" si="4"/>
        <v>50205171444.209999</v>
      </c>
      <c r="G24" s="13">
        <f t="shared" si="4"/>
        <v>0</v>
      </c>
      <c r="H24" s="13">
        <f t="shared" si="4"/>
        <v>61771297341.349998</v>
      </c>
      <c r="I24" s="1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9073ca-5190-4ea5-ab3e-0724d5354850">
      <Terms xmlns="http://schemas.microsoft.com/office/infopath/2007/PartnerControls"/>
    </lcf76f155ced4ddcb4097134ff3c332f>
    <TaxCatchAll xmlns="877a7a58-ff66-4da7-a8a9-5cf66a6ab4c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75557B8C52C694A9A1DFA5E18B67076" ma:contentTypeVersion="18" ma:contentTypeDescription="Crear nuevo documento." ma:contentTypeScope="" ma:versionID="c16c20f97890720e068dcdc2f4c992a7">
  <xsd:schema xmlns:xsd="http://www.w3.org/2001/XMLSchema" xmlns:xs="http://www.w3.org/2001/XMLSchema" xmlns:p="http://schemas.microsoft.com/office/2006/metadata/properties" xmlns:ns2="069073ca-5190-4ea5-ab3e-0724d5354850" xmlns:ns3="877a7a58-ff66-4da7-a8a9-5cf66a6ab4cf" targetNamespace="http://schemas.microsoft.com/office/2006/metadata/properties" ma:root="true" ma:fieldsID="6b55a54ac3c850c9d31a0df093e9ae90" ns2:_="" ns3:_="">
    <xsd:import namespace="069073ca-5190-4ea5-ab3e-0724d5354850"/>
    <xsd:import namespace="877a7a58-ff66-4da7-a8a9-5cf66a6ab4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073ca-5190-4ea5-ab3e-0724d53548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a7a58-ff66-4da7-a8a9-5cf66a6ab4c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3a6dd1-e47f-4fba-8ec5-66924868c6fe}" ma:internalName="TaxCatchAll" ma:showField="CatchAllData" ma:web="877a7a58-ff66-4da7-a8a9-5cf66a6ab4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B7251F-C14F-40C8-938C-C8B1ABF7E4EF}"/>
</file>

<file path=customXml/itemProps2.xml><?xml version="1.0" encoding="utf-8"?>
<ds:datastoreItem xmlns:ds="http://schemas.openxmlformats.org/officeDocument/2006/customXml" ds:itemID="{D2F1AECB-54A0-4D38-8339-0A8556E2AFF7}"/>
</file>

<file path=customXml/itemProps3.xml><?xml version="1.0" encoding="utf-8"?>
<ds:datastoreItem xmlns:ds="http://schemas.openxmlformats.org/officeDocument/2006/customXml" ds:itemID="{1473303A-81DB-42C7-85A3-6AFCD1F943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 Rodriguez Pardo</dc:creator>
  <cp:keywords/>
  <dc:description/>
  <cp:lastModifiedBy>Heidy Nataly Arias Romero</cp:lastModifiedBy>
  <cp:revision/>
  <dcterms:created xsi:type="dcterms:W3CDTF">2024-04-17T21:32:00Z</dcterms:created>
  <dcterms:modified xsi:type="dcterms:W3CDTF">2024-04-18T00:24:47Z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0x010100975557B8C52C694A9A1DFA5E18B67076</vt:lpwstr>
  </property>
  <property fmtid="{D5CDD505-2E9C-101B-9397-08002B2CF9AE}" pid="3" name="MediaServiceImageTags">
    <vt:lpwstr/>
  </property>
</Properties>
</file>